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EC17B374-DFCA-4B9F-9689-A08236BC3E97}" xr6:coauthVersionLast="47" xr6:coauthVersionMax="47" xr10:uidLastSave="{00000000-0000-0000-0000-000000000000}"/>
  <bookViews>
    <workbookView xWindow="-108" yWindow="-108" windowWidth="23256" windowHeight="12576" xr2:uid="{00000000-000D-0000-FFFF-FFFF00000000}"/>
  </bookViews>
  <sheets>
    <sheet name="TTKC giao  du toan" sheetId="1" r:id="rId1"/>
    <sheet name="TTKC phân bổ" sheetId="3" r:id="rId2"/>
    <sheet name="VPS (2)"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3" l="1"/>
  <c r="F17" i="3"/>
  <c r="D17" i="3"/>
  <c r="C17" i="3"/>
  <c r="C14" i="3" s="1"/>
  <c r="C18" i="1"/>
  <c r="C16" i="1" s="1"/>
  <c r="E11" i="2" l="1"/>
  <c r="C35" i="2"/>
  <c r="D30" i="2"/>
  <c r="C30" i="2"/>
  <c r="D28" i="2"/>
  <c r="C28" i="2"/>
  <c r="D19" i="2"/>
  <c r="C19" i="2"/>
  <c r="E31" i="2"/>
  <c r="C13" i="2"/>
  <c r="E18" i="2"/>
  <c r="D17" i="2"/>
  <c r="E17" i="2" s="1"/>
  <c r="E56" i="2" s="1"/>
  <c r="D56" i="2"/>
  <c r="D55" i="2" s="1"/>
  <c r="C56" i="2"/>
  <c r="C55" i="2" s="1"/>
  <c r="C54" i="2" s="1"/>
  <c r="C53" i="2" s="1"/>
  <c r="E27" i="2"/>
  <c r="E26" i="2"/>
  <c r="E16" i="2"/>
  <c r="E15" i="2"/>
  <c r="E46" i="2"/>
  <c r="E45" i="2"/>
  <c r="E34" i="2"/>
  <c r="E25" i="2"/>
  <c r="E44" i="2"/>
  <c r="E43" i="2"/>
  <c r="D42" i="2"/>
  <c r="E41" i="2"/>
  <c r="E40" i="2"/>
  <c r="E24" i="2"/>
  <c r="E23" i="2"/>
  <c r="E22" i="2"/>
  <c r="E14" i="2"/>
  <c r="E21" i="2"/>
  <c r="E29" i="2"/>
  <c r="E28" i="2" s="1"/>
  <c r="E39" i="2"/>
  <c r="E38" i="2"/>
  <c r="E33" i="2"/>
  <c r="E20" i="2"/>
  <c r="E32" i="2"/>
  <c r="E37" i="2"/>
  <c r="E36" i="2"/>
  <c r="E52" i="2"/>
  <c r="C12" i="2" l="1"/>
  <c r="C10" i="2" s="1"/>
  <c r="E13" i="2"/>
  <c r="E19" i="2"/>
  <c r="E55" i="2"/>
  <c r="E30" i="2"/>
  <c r="D13" i="2"/>
  <c r="D54" i="2"/>
  <c r="D53" i="2" s="1"/>
  <c r="D35" i="2"/>
  <c r="E42" i="2"/>
  <c r="D12" i="2" l="1"/>
  <c r="D10" i="2" s="1"/>
  <c r="E54" i="2"/>
  <c r="E53" i="2" s="1"/>
  <c r="E35" i="2"/>
  <c r="E12" i="2" s="1"/>
  <c r="E10" i="2" s="1"/>
  <c r="C15" i="1"/>
</calcChain>
</file>

<file path=xl/sharedStrings.xml><?xml version="1.0" encoding="utf-8"?>
<sst xmlns="http://schemas.openxmlformats.org/spreadsheetml/2006/main" count="144" uniqueCount="110">
  <si>
    <t>+ Quỹ tiền thưởng theo Nghị định số 73/2024/NĐ-CP</t>
  </si>
  <si>
    <t xml:space="preserve">+ Hỗ trợ kinh phí theo Nghị quyết số 730/2025/NQ-HĐND </t>
  </si>
  <si>
    <t>+ Tổ chức các hoạt động hưởng ứng ngày quyền của người tiêu dùng 15/3</t>
  </si>
  <si>
    <t>+ Tuyên truyền, phổ biến về hội nhập kinh tế quốc tế, phát triển ngành, môi trường</t>
  </si>
  <si>
    <t>+ Ban Hội nhập kinh tế quốc tế</t>
  </si>
  <si>
    <t>+ Mua sắm tài sản, trang thiết bị</t>
  </si>
  <si>
    <t>+ Sửa chữa xe ô tô</t>
  </si>
  <si>
    <t>+ Kinh phí thực hiện Kế hoạch sử dụng năng lượng tiết kiệm và hiệu quả</t>
  </si>
  <si>
    <t>+ Triển khai công tác hậu kiểm về an toàn thực phẩm</t>
  </si>
  <si>
    <t>+ Kinh phí phục vụ công tác kiểm tra chấp hành các quy định của pháp luật về hóa chất trên địa bàn tỉnh</t>
  </si>
  <si>
    <t>+ Hội nghị phổ biến pháp luật về hoạt động hóa chất</t>
  </si>
  <si>
    <t>+ Xây dựng phóng sự và phát sóng tuyên truyền trên Báo và phát thanh truyền hình Hưng Yên về phòng ngừa sự cố hóa chất trên địa bàn tỉnh</t>
  </si>
  <si>
    <t xml:space="preserve">+ Mua xe ô tô </t>
  </si>
  <si>
    <t>+ Sửa chữa cổng, tường rào, sân đường, bồn cây và nhà cầu Sở Công Thương</t>
  </si>
  <si>
    <t>+ Cải tạo nhà kho 1 tầng thành phòng làm việc 2 tầng</t>
  </si>
  <si>
    <t xml:space="preserve">+ Diệt mối trụ sở </t>
  </si>
  <si>
    <t>+ Phun thuốc diệt muỗi và côn trùng</t>
  </si>
  <si>
    <t>+ Mua máy tính</t>
  </si>
  <si>
    <t>+ Số hóa tài liệu bổ sung vào hệ thống khai thác dữ liệu Số thuộc cơ sở dữ liệu ngành công thương</t>
  </si>
  <si>
    <t>+ Nâng cấp cơ sở dữ liệu ngành Công Thương</t>
  </si>
  <si>
    <t>+ Xây dựng cơ sở dữ liệu các khu, cụm công nghiệp và khu kinh tế trên địa bàn tỉnh</t>
  </si>
  <si>
    <t xml:space="preserve">+ Kinh phí phục vụ công tác kiểm tra an toàn công nghiệp </t>
  </si>
  <si>
    <t xml:space="preserve">+ Triển khai phần mềm quản lý an toàn thực phẩm trên địa bàn tỉnh </t>
  </si>
  <si>
    <t xml:space="preserve">+ Xây dựng phần mềm quản lý hoạt động sản xuất, kinh doanh, sử dụng, tồn chứa hóa chất tại các doanh nghiệp sản xuất, kinh doanh trong lĩnh vực Công Thương trên địa bàn tỉnh </t>
  </si>
  <si>
    <t>+ Mua sắm phần mềm quản lý tài sản công</t>
  </si>
  <si>
    <t>+ Triển khai thực hiện Kế hoạch thương mại điện tử năm 2026</t>
  </si>
  <si>
    <t>+ Kinh phí xây dựng Đề án xây dựng và phát triển thương hiệu các sản phẩm chủ lực tỉnh Hưng Yên giai đoạn 2026-2030, định hướng đến năm 2045</t>
  </si>
  <si>
    <t>STT</t>
  </si>
  <si>
    <t>Chỉ tiêu</t>
  </si>
  <si>
    <t>UBND tỉnh giao</t>
  </si>
  <si>
    <t>Dự toán giao cho đơn vị</t>
  </si>
  <si>
    <t>A</t>
  </si>
  <si>
    <t>DỰ TOÁN THU, CHI PHÍ, LỆ PHÍ</t>
  </si>
  <si>
    <t>Tổng số thu từ phí lệ phí</t>
  </si>
  <si>
    <t>Số thu phí được để lại chi theo chế độ</t>
  </si>
  <si>
    <t>Số nộp NSNN</t>
  </si>
  <si>
    <t>B</t>
  </si>
  <si>
    <t>DỰ TOÁN CHI NGÂN SÁCH NHÀ NƯỚC</t>
  </si>
  <si>
    <t>I</t>
  </si>
  <si>
    <t>Kinh phí thực hiện tự chủ (Mã QHNS: 1060218; Chương 416-Loại 340- Khoản 341)</t>
  </si>
  <si>
    <t>II</t>
  </si>
  <si>
    <t>Hoạt động quản lý nhà nước (Mã QHNS: 1060218; Chương 416-Loại 340- Khoản 341)</t>
  </si>
  <si>
    <t>Kinh phí không tự chủ</t>
  </si>
  <si>
    <t>Hoạt động công nghiệp, thương mại khác (Mã QHNS: 1060218; Chương  416  Loại 280  Khoản 321)</t>
  </si>
  <si>
    <t>Tiết kiệm 10% giữ lại ngân sách tỉnh</t>
  </si>
  <si>
    <t>PHỤ BIỂU CHI TIẾT</t>
  </si>
  <si>
    <t>ĐVT: triệu đồng</t>
  </si>
  <si>
    <t>Bằng chữ: Ba mươi chín tỷ bảy trăm linh bốn triệu đồng chẵn./.</t>
  </si>
  <si>
    <t>Văn phòng sở</t>
  </si>
  <si>
    <t>Phòng QLNL</t>
  </si>
  <si>
    <t>Phòng QLCN</t>
  </si>
  <si>
    <t>Phòng KHTCTH</t>
  </si>
  <si>
    <t>(Kèm theo Quyết định số 226  /QĐ-SCT ngày 17 tháng 12 năm 2025)</t>
  </si>
  <si>
    <t>Sự nghiệp khoa học công nghệ, đổi mới  sáng tạo, chuyển đổi số năm 2026 (Mã QHNS: 1060218; Chương  416  Loại 100 Khoản 121)</t>
  </si>
  <si>
    <t>1</t>
  </si>
  <si>
    <t>+ Tuyên truyền, phổ biến phát triển ngành công thương</t>
  </si>
  <si>
    <t>Phòng Quản lý thương mại</t>
  </si>
  <si>
    <t>Kinh phí thực hiện tự chủ</t>
  </si>
  <si>
    <t>Kinh phí thực hiện không tự chủ</t>
  </si>
  <si>
    <t>1.1</t>
  </si>
  <si>
    <t>2.2</t>
  </si>
  <si>
    <t>5.5</t>
  </si>
  <si>
    <t>4.4</t>
  </si>
  <si>
    <t>1.2</t>
  </si>
  <si>
    <t>1.5</t>
  </si>
  <si>
    <t>1.4</t>
  </si>
  <si>
    <t>1.3</t>
  </si>
  <si>
    <t>2.1</t>
  </si>
  <si>
    <t>2.3</t>
  </si>
  <si>
    <t>2.4</t>
  </si>
  <si>
    <t>2.5</t>
  </si>
  <si>
    <t>2.6</t>
  </si>
  <si>
    <t>2.7</t>
  </si>
  <si>
    <t>2.8</t>
  </si>
  <si>
    <t>3.1</t>
  </si>
  <si>
    <t>4.1</t>
  </si>
  <si>
    <t>4.2</t>
  </si>
  <si>
    <t>4.3</t>
  </si>
  <si>
    <t>5.1</t>
  </si>
  <si>
    <t>5.2</t>
  </si>
  <si>
    <t>5.3</t>
  </si>
  <si>
    <t>5.4</t>
  </si>
  <si>
    <t>5.6</t>
  </si>
  <si>
    <t>5.7</t>
  </si>
  <si>
    <t>5.8</t>
  </si>
  <si>
    <t>5.9</t>
  </si>
  <si>
    <t>5.10</t>
  </si>
  <si>
    <t>5.11</t>
  </si>
  <si>
    <t>UBND TỈNH HƯNG YÊN</t>
  </si>
  <si>
    <t>SỞ CÔNG THƯƠNG</t>
  </si>
  <si>
    <t>Chương: 416</t>
  </si>
  <si>
    <t>Mẫu biểu số 47</t>
  </si>
  <si>
    <t>DỰ TOÁN THU, CHI NGÂN SÁCH NHÀ NƯỚC BỔ SUNG NĂM 2026</t>
  </si>
  <si>
    <t xml:space="preserve">Tổng số </t>
  </si>
  <si>
    <t>Mã KBNN nơi giao dịch: 0411</t>
  </si>
  <si>
    <t>Mẫu biểu số 48</t>
  </si>
  <si>
    <t>PHÂN BỔ DỰ TOÁN THU, CHI NGÂN SÁCH NHÀ NƯỚC BỔ SUNG NĂM 2026</t>
  </si>
  <si>
    <t>Chi tiết theo đơn vị sử dụng</t>
  </si>
  <si>
    <t>Văn phòng Sở Công Thương</t>
  </si>
  <si>
    <t>Chi cục quản lý thị trường</t>
  </si>
  <si>
    <t>Trung tâm Khuyến công và xúc tiến thương mại</t>
  </si>
  <si>
    <t>Bằng chữ: Hai mươi bảy triệu đồng chẵn./.</t>
  </si>
  <si>
    <t>Đơn vị sử dụng ngân sách: Trung tâm Khuyến công và xúc tiến thương mại</t>
  </si>
  <si>
    <t>Mã đơn vị sử dụng ngân sách: 1012437</t>
  </si>
  <si>
    <t>Chi các hoạt động kinh tế (Chương:416,Loại: 280 - Khoản: 321)</t>
  </si>
  <si>
    <t>Kinh phí thường xuyên giao tự chủ</t>
  </si>
  <si>
    <t>Kinh phí thường xuyên không giao tự chủ</t>
  </si>
  <si>
    <t>Tổ chức lễ hội và xúc tiến thương mại nhãn lồng Hưng Yên năm 2026</t>
  </si>
  <si>
    <t>Bằng chữ: Một trăm tám mươi bảy triệu đồng./.</t>
  </si>
  <si>
    <t>(Kèm theo Quyết định số 218/QĐ-SCT ngày  21  tháng 9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</si>
</sst>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4"/>
      <color theme="1"/>
      <name val="Times New Roman"/>
      <family val="2"/>
    </font>
    <font>
      <b/>
      <sz val="12"/>
      <color theme="1"/>
      <name val="Times New Roman"/>
      <family val="1"/>
    </font>
    <font>
      <sz val="12"/>
      <color theme="1"/>
      <name val="Times New Roman"/>
      <family val="1"/>
    </font>
    <font>
      <sz val="14"/>
      <color theme="1"/>
      <name val="Times New Roman"/>
      <family val="2"/>
    </font>
    <font>
      <b/>
      <sz val="14"/>
      <color theme="1"/>
      <name val="Times New Roman"/>
      <family val="1"/>
    </font>
    <font>
      <b/>
      <sz val="13"/>
      <color theme="1"/>
      <name val="Times New Roman"/>
      <family val="1"/>
    </font>
    <font>
      <sz val="12"/>
      <name val=".VnTime"/>
      <family val="2"/>
    </font>
    <font>
      <b/>
      <sz val="11"/>
      <color theme="1"/>
      <name val="Times New Roman"/>
      <family val="1"/>
    </font>
    <font>
      <sz val="11"/>
      <color theme="1"/>
      <name val="Times New Roman"/>
      <family val="1"/>
    </font>
    <font>
      <i/>
      <sz val="14"/>
      <color theme="1"/>
      <name val="Times New Roman"/>
      <family val="1"/>
    </font>
    <font>
      <b/>
      <i/>
      <sz val="12"/>
      <color theme="1"/>
      <name val="Times New Roman"/>
      <family val="1"/>
    </font>
    <font>
      <b/>
      <i/>
      <sz val="12"/>
      <name val="Times New Roman"/>
      <family val="1"/>
    </font>
    <font>
      <b/>
      <i/>
      <sz val="14"/>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3" fillId="0" borderId="0" applyFont="0" applyFill="0" applyBorder="0" applyAlignment="0" applyProtection="0"/>
    <xf numFmtId="3" fontId="6" fillId="0" borderId="0"/>
  </cellStyleXfs>
  <cellXfs count="59">
    <xf numFmtId="0" fontId="0" fillId="0" borderId="0" xfId="0"/>
    <xf numFmtId="49" fontId="1" fillId="2" borderId="1" xfId="0" quotePrefix="1" applyNumberFormat="1" applyFont="1" applyFill="1" applyBorder="1" applyAlignment="1">
      <alignment horizontal="left" vertical="center" wrapText="1"/>
    </xf>
    <xf numFmtId="49" fontId="2" fillId="2" borderId="1" xfId="0" quotePrefix="1" applyNumberFormat="1" applyFont="1" applyFill="1" applyBorder="1" applyAlignment="1">
      <alignment horizontal="left"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xf numFmtId="0" fontId="4" fillId="0" borderId="0" xfId="0" applyFont="1"/>
    <xf numFmtId="0" fontId="1" fillId="0" borderId="1" xfId="0" applyFont="1" applyBorder="1" applyAlignment="1">
      <alignment horizontal="center" vertical="center" wrapText="1"/>
    </xf>
    <xf numFmtId="0" fontId="1" fillId="0" borderId="0" xfId="0" applyFont="1"/>
    <xf numFmtId="49" fontId="2" fillId="0" borderId="1" xfId="0" quotePrefix="1" applyNumberFormat="1" applyFont="1" applyFill="1" applyBorder="1" applyAlignment="1">
      <alignment horizontal="left" vertical="center" wrapText="1"/>
    </xf>
    <xf numFmtId="0" fontId="0" fillId="0" borderId="0" xfId="0" applyFill="1"/>
    <xf numFmtId="0" fontId="5" fillId="0" borderId="1" xfId="0" applyFont="1" applyBorder="1" applyAlignment="1">
      <alignment horizontal="center"/>
    </xf>
    <xf numFmtId="49" fontId="5" fillId="2" borderId="1" xfId="0" quotePrefix="1" applyNumberFormat="1" applyFont="1" applyFill="1" applyBorder="1" applyAlignment="1">
      <alignment horizontal="left" vertical="center" wrapText="1"/>
    </xf>
    <xf numFmtId="0" fontId="5" fillId="0" borderId="1" xfId="0" applyFont="1" applyBorder="1"/>
    <xf numFmtId="0" fontId="5" fillId="0" borderId="0" xfId="0" applyFont="1"/>
    <xf numFmtId="49" fontId="7" fillId="2" borderId="1" xfId="0" quotePrefix="1"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horizontal="center"/>
    </xf>
    <xf numFmtId="164" fontId="5" fillId="0" borderId="1" xfId="0" applyNumberFormat="1" applyFont="1" applyBorder="1" applyAlignment="1">
      <alignment horizontal="right"/>
    </xf>
    <xf numFmtId="164" fontId="1" fillId="0" borderId="1" xfId="1" applyNumberFormat="1" applyFont="1" applyBorder="1" applyAlignment="1">
      <alignment horizontal="right" vertical="center" wrapText="1"/>
    </xf>
    <xf numFmtId="164" fontId="0" fillId="0" borderId="1" xfId="1" applyNumberFormat="1" applyFont="1" applyBorder="1" applyAlignment="1">
      <alignment horizontal="right" vertical="center" wrapText="1"/>
    </xf>
    <xf numFmtId="0" fontId="0" fillId="0" borderId="1" xfId="0" applyBorder="1" applyAlignment="1">
      <alignment horizontal="right" vertical="center" wrapText="1"/>
    </xf>
    <xf numFmtId="164" fontId="0" fillId="0" borderId="1" xfId="0" applyNumberFormat="1" applyBorder="1" applyAlignment="1">
      <alignment horizontal="right" vertical="center" wrapText="1"/>
    </xf>
    <xf numFmtId="0" fontId="0" fillId="0" borderId="1" xfId="0" applyFill="1" applyBorder="1" applyAlignment="1">
      <alignment horizontal="right" vertical="center" wrapText="1"/>
    </xf>
    <xf numFmtId="0" fontId="9" fillId="0" borderId="0" xfId="0" applyFont="1"/>
    <xf numFmtId="0" fontId="10" fillId="0" borderId="1" xfId="0" applyFont="1" applyBorder="1" applyAlignment="1">
      <alignment horizontal="center" vertical="center" wrapText="1"/>
    </xf>
    <xf numFmtId="49" fontId="10" fillId="2" borderId="1" xfId="0" quotePrefix="1" applyNumberFormat="1" applyFont="1" applyFill="1" applyBorder="1" applyAlignment="1">
      <alignment horizontal="left" vertical="center" wrapText="1"/>
    </xf>
    <xf numFmtId="164" fontId="10" fillId="0" borderId="1" xfId="1" applyNumberFormat="1" applyFont="1" applyBorder="1" applyAlignment="1">
      <alignment horizontal="right" vertical="center" wrapText="1"/>
    </xf>
    <xf numFmtId="0" fontId="10" fillId="0" borderId="0" xfId="0" applyFont="1"/>
    <xf numFmtId="49" fontId="11" fillId="0" borderId="1" xfId="2" quotePrefix="1" applyNumberFormat="1" applyFont="1" applyFill="1" applyBorder="1" applyAlignment="1" applyProtection="1">
      <alignment horizontal="left" vertical="center" wrapText="1"/>
      <protection locked="0"/>
    </xf>
    <xf numFmtId="164" fontId="10" fillId="0" borderId="1" xfId="0" applyNumberFormat="1" applyFont="1" applyBorder="1" applyAlignment="1">
      <alignment horizontal="right" vertical="center" wrapText="1"/>
    </xf>
    <xf numFmtId="0" fontId="12" fillId="0" borderId="1" xfId="0" applyFont="1" applyBorder="1" applyAlignment="1">
      <alignment horizontal="center" vertical="center" wrapText="1"/>
    </xf>
    <xf numFmtId="0" fontId="12" fillId="0" borderId="1" xfId="0" applyFont="1" applyBorder="1" applyAlignment="1">
      <alignment horizontal="right" vertical="center" wrapText="1"/>
    </xf>
    <xf numFmtId="0" fontId="12" fillId="0" borderId="0" xfId="0" applyFont="1"/>
    <xf numFmtId="164" fontId="7" fillId="0" borderId="1" xfId="0" applyNumberFormat="1" applyFont="1" applyBorder="1" applyAlignment="1">
      <alignment horizontal="center" vertical="center" wrapText="1"/>
    </xf>
    <xf numFmtId="49" fontId="7" fillId="2" borderId="1" xfId="0" quotePrefix="1"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164" fontId="4" fillId="0" borderId="1" xfId="1" applyNumberFormat="1" applyFont="1" applyBorder="1" applyAlignment="1">
      <alignment horizontal="right" vertical="center" wrapText="1"/>
    </xf>
    <xf numFmtId="0" fontId="4" fillId="0" borderId="0" xfId="0" applyFont="1" applyAlignment="1">
      <alignment horizontal="center"/>
    </xf>
    <xf numFmtId="0" fontId="0" fillId="0" borderId="2" xfId="0" applyBorder="1" applyAlignment="1">
      <alignment horizontal="center"/>
    </xf>
    <xf numFmtId="0" fontId="4" fillId="0" borderId="0" xfId="0" applyFont="1" applyAlignment="1">
      <alignment horizontal="left"/>
    </xf>
    <xf numFmtId="164" fontId="5" fillId="0" borderId="1" xfId="0" applyNumberFormat="1" applyFont="1" applyBorder="1"/>
    <xf numFmtId="0" fontId="4" fillId="0" borderId="0" xfId="0" applyFont="1" applyAlignment="1">
      <alignment horizontal="center"/>
    </xf>
    <xf numFmtId="0" fontId="9" fillId="0" borderId="0" xfId="0" applyFont="1" applyAlignment="1">
      <alignment horizontal="center"/>
    </xf>
    <xf numFmtId="0" fontId="4" fillId="0" borderId="0" xfId="0" applyFont="1" applyAlignment="1">
      <alignment horizontal="left"/>
    </xf>
    <xf numFmtId="0" fontId="0" fillId="0" borderId="2" xfId="0" applyBorder="1" applyAlignment="1">
      <alignment horizontal="center"/>
    </xf>
    <xf numFmtId="0" fontId="0" fillId="0" borderId="0" xfId="0" applyBorder="1" applyAlignment="1">
      <alignment horizont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7" fillId="2" borderId="6" xfId="0" quotePrefix="1" applyNumberFormat="1" applyFont="1" applyFill="1" applyBorder="1" applyAlignment="1">
      <alignment horizontal="center" vertical="center" wrapText="1"/>
    </xf>
    <xf numFmtId="49" fontId="7" fillId="2" borderId="7" xfId="0" quotePrefix="1"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cellXfs>
  <cellStyles count="3">
    <cellStyle name="Comma" xfId="1" builtinId="3"/>
    <cellStyle name="Normal" xfId="0" builtinId="0"/>
    <cellStyle name="Normal_Sheet5" xfId="2" xr:uid="{00000000-0005-0000-0000-000002000000}"/>
  </cellStyles>
  <dxfs count="16">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color rgb="FF9C0006"/>
      </font>
      <fill>
        <patternFill>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
      <font>
        <b val="0"/>
        <i val="0"/>
        <strike val="0"/>
        <condense val="0"/>
        <extend val="0"/>
        <outline val="0"/>
        <shadow val="0"/>
        <u val="none"/>
        <vertAlign val="baseline"/>
        <sz val="11"/>
        <color rgb="FF9C0006"/>
        <name val="times new roman"/>
        <scheme val="none"/>
      </font>
      <fill>
        <patternFill patternType="solid">
          <fgColor indexed="64"/>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zoomScale="78" zoomScaleNormal="78" workbookViewId="0">
      <selection activeCell="A8" sqref="A8:C8"/>
    </sheetView>
  </sheetViews>
  <sheetFormatPr defaultRowHeight="18" x14ac:dyDescent="0.35"/>
  <cols>
    <col min="1" max="1" width="4.36328125" customWidth="1"/>
    <col min="2" max="2" width="44.08984375" customWidth="1"/>
    <col min="3" max="3" width="29" customWidth="1"/>
    <col min="4" max="4" width="17.90625" bestFit="1" customWidth="1"/>
  </cols>
  <sheetData>
    <row r="1" spans="1:3" x14ac:dyDescent="0.35">
      <c r="A1" s="47" t="s">
        <v>88</v>
      </c>
      <c r="B1" s="47"/>
      <c r="C1" s="43" t="s">
        <v>91</v>
      </c>
    </row>
    <row r="2" spans="1:3" x14ac:dyDescent="0.35">
      <c r="A2" s="47" t="s">
        <v>89</v>
      </c>
      <c r="B2" s="47"/>
    </row>
    <row r="3" spans="1:3" x14ac:dyDescent="0.35">
      <c r="A3" s="49" t="s">
        <v>90</v>
      </c>
      <c r="B3" s="49"/>
    </row>
    <row r="4" spans="1:3" s="9" customFormat="1" ht="17.399999999999999" x14ac:dyDescent="0.3">
      <c r="A4" s="47" t="s">
        <v>92</v>
      </c>
      <c r="B4" s="47"/>
      <c r="C4" s="47"/>
    </row>
    <row r="5" spans="1:3" s="9" customFormat="1" ht="17.399999999999999" x14ac:dyDescent="0.3">
      <c r="A5" s="49" t="s">
        <v>102</v>
      </c>
      <c r="B5" s="49"/>
      <c r="C5" s="49"/>
    </row>
    <row r="6" spans="1:3" s="9" customFormat="1" ht="17.399999999999999" x14ac:dyDescent="0.3">
      <c r="A6" s="49" t="s">
        <v>103</v>
      </c>
      <c r="B6" s="49"/>
      <c r="C6" s="49"/>
    </row>
    <row r="7" spans="1:3" s="9" customFormat="1" ht="17.399999999999999" x14ac:dyDescent="0.3">
      <c r="A7" s="45" t="s">
        <v>94</v>
      </c>
      <c r="B7" s="45"/>
      <c r="C7" s="45"/>
    </row>
    <row r="8" spans="1:3" s="28" customFormat="1" x14ac:dyDescent="0.35">
      <c r="A8" s="48" t="s">
        <v>109</v>
      </c>
      <c r="B8" s="48"/>
      <c r="C8" s="48"/>
    </row>
    <row r="9" spans="1:3" x14ac:dyDescent="0.35">
      <c r="C9" s="44" t="s">
        <v>46</v>
      </c>
    </row>
    <row r="10" spans="1:3" s="21" customFormat="1" ht="51.75" customHeight="1" x14ac:dyDescent="0.25">
      <c r="A10" s="18" t="s">
        <v>27</v>
      </c>
      <c r="B10" s="18" t="s">
        <v>28</v>
      </c>
      <c r="C10" s="19" t="s">
        <v>93</v>
      </c>
    </row>
    <row r="11" spans="1:3" s="9" customFormat="1" ht="17.399999999999999" x14ac:dyDescent="0.3">
      <c r="A11" s="7" t="s">
        <v>31</v>
      </c>
      <c r="B11" s="1" t="s">
        <v>32</v>
      </c>
      <c r="C11" s="8">
        <v>0</v>
      </c>
    </row>
    <row r="12" spans="1:3" x14ac:dyDescent="0.35">
      <c r="A12" s="5"/>
      <c r="B12" s="2" t="s">
        <v>33</v>
      </c>
      <c r="C12" s="3">
        <v>0</v>
      </c>
    </row>
    <row r="13" spans="1:3" x14ac:dyDescent="0.35">
      <c r="A13" s="5"/>
      <c r="B13" s="2" t="s">
        <v>34</v>
      </c>
      <c r="C13" s="3">
        <v>0</v>
      </c>
    </row>
    <row r="14" spans="1:3" x14ac:dyDescent="0.35">
      <c r="A14" s="5"/>
      <c r="B14" s="2" t="s">
        <v>35</v>
      </c>
      <c r="C14" s="3">
        <v>0</v>
      </c>
    </row>
    <row r="15" spans="1:3" s="17" customFormat="1" ht="16.8" x14ac:dyDescent="0.3">
      <c r="A15" s="14" t="s">
        <v>36</v>
      </c>
      <c r="B15" s="15" t="s">
        <v>37</v>
      </c>
      <c r="C15" s="22">
        <f>+C17+C18</f>
        <v>187</v>
      </c>
    </row>
    <row r="16" spans="1:3" s="17" customFormat="1" ht="33.6" x14ac:dyDescent="0.3">
      <c r="A16" s="14" t="s">
        <v>38</v>
      </c>
      <c r="B16" s="15" t="s">
        <v>104</v>
      </c>
      <c r="C16" s="22">
        <f>+C18</f>
        <v>187</v>
      </c>
    </row>
    <row r="17" spans="1:3" s="9" customFormat="1" ht="32.25" customHeight="1" x14ac:dyDescent="0.3">
      <c r="A17" s="6">
        <v>1</v>
      </c>
      <c r="B17" s="1" t="s">
        <v>105</v>
      </c>
      <c r="C17" s="23">
        <v>0</v>
      </c>
    </row>
    <row r="18" spans="1:3" s="11" customFormat="1" ht="32.25" customHeight="1" x14ac:dyDescent="0.3">
      <c r="A18" s="10">
        <v>2</v>
      </c>
      <c r="B18" s="1" t="s">
        <v>106</v>
      </c>
      <c r="C18" s="23">
        <f>+C19</f>
        <v>187</v>
      </c>
    </row>
    <row r="19" spans="1:3" ht="31.2" x14ac:dyDescent="0.35">
      <c r="A19" s="4"/>
      <c r="B19" s="2" t="s">
        <v>107</v>
      </c>
      <c r="C19" s="24">
        <v>187</v>
      </c>
    </row>
    <row r="20" spans="1:3" x14ac:dyDescent="0.35">
      <c r="A20" s="48" t="s">
        <v>108</v>
      </c>
      <c r="B20" s="48"/>
      <c r="C20" s="48"/>
    </row>
  </sheetData>
  <mergeCells count="8">
    <mergeCell ref="A4:C4"/>
    <mergeCell ref="A8:C8"/>
    <mergeCell ref="A20:C20"/>
    <mergeCell ref="A1:B1"/>
    <mergeCell ref="A2:B2"/>
    <mergeCell ref="A3:B3"/>
    <mergeCell ref="A6:C6"/>
    <mergeCell ref="A5:C5"/>
  </mergeCells>
  <conditionalFormatting sqref="B19 B10:B17">
    <cfRule type="containsText" dxfId="15" priority="9" operator="containsText" text="chi phí đấu thầu">
      <formula>NOT(ISERROR(SEARCH("chi phí đấu thầu",B10)))</formula>
    </cfRule>
  </conditionalFormatting>
  <conditionalFormatting sqref="A10">
    <cfRule type="containsText" dxfId="14" priority="7" operator="containsText" text="chi phí đấu thầu">
      <formula>NOT(ISERROR(SEARCH("chi phí đấu thầu",A10)))</formula>
    </cfRule>
  </conditionalFormatting>
  <conditionalFormatting sqref="B18">
    <cfRule type="containsText" dxfId="13" priority="3" operator="containsText" text="chi phí đấu thầu">
      <formula>NOT(ISERROR(SEARCH("chi phí đấu thầu",B18)))</formula>
    </cfRule>
  </conditionalFormatting>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topLeftCell="A4" zoomScale="78" zoomScaleNormal="78" workbookViewId="0">
      <selection activeCell="A5" sqref="A5:F5"/>
    </sheetView>
  </sheetViews>
  <sheetFormatPr defaultRowHeight="18" x14ac:dyDescent="0.35"/>
  <cols>
    <col min="1" max="1" width="4.36328125" customWidth="1"/>
    <col min="2" max="2" width="39" customWidth="1"/>
    <col min="3" max="3" width="11.81640625" customWidth="1"/>
    <col min="4" max="4" width="12.08984375" customWidth="1"/>
    <col min="5" max="5" width="9.453125" customWidth="1"/>
    <col min="6" max="6" width="15.1796875" customWidth="1"/>
  </cols>
  <sheetData>
    <row r="1" spans="1:6" x14ac:dyDescent="0.35">
      <c r="A1" s="47" t="s">
        <v>88</v>
      </c>
      <c r="B1" s="47"/>
      <c r="C1" s="47" t="s">
        <v>95</v>
      </c>
      <c r="D1" s="47"/>
    </row>
    <row r="2" spans="1:6" x14ac:dyDescent="0.35">
      <c r="A2" s="47" t="s">
        <v>89</v>
      </c>
      <c r="B2" s="47"/>
    </row>
    <row r="3" spans="1:6" x14ac:dyDescent="0.35">
      <c r="A3" s="49" t="s">
        <v>90</v>
      </c>
      <c r="B3" s="49"/>
    </row>
    <row r="4" spans="1:6" s="9" customFormat="1" ht="17.399999999999999" x14ac:dyDescent="0.3">
      <c r="A4" s="47" t="s">
        <v>96</v>
      </c>
      <c r="B4" s="47"/>
      <c r="C4" s="47"/>
      <c r="D4" s="47"/>
      <c r="E4" s="47"/>
      <c r="F4" s="47"/>
    </row>
    <row r="5" spans="1:6" s="28" customFormat="1" x14ac:dyDescent="0.35">
      <c r="A5" s="48" t="s">
        <v>109</v>
      </c>
      <c r="B5" s="48"/>
      <c r="C5" s="48"/>
      <c r="D5" s="48"/>
      <c r="E5" s="48"/>
      <c r="F5" s="48"/>
    </row>
    <row r="7" spans="1:6" x14ac:dyDescent="0.35">
      <c r="C7" s="50" t="s">
        <v>46</v>
      </c>
      <c r="D7" s="51"/>
    </row>
    <row r="8" spans="1:6" s="21" customFormat="1" ht="51.75" customHeight="1" x14ac:dyDescent="0.25">
      <c r="A8" s="55" t="s">
        <v>27</v>
      </c>
      <c r="B8" s="55" t="s">
        <v>28</v>
      </c>
      <c r="C8" s="57" t="s">
        <v>93</v>
      </c>
      <c r="D8" s="52" t="s">
        <v>97</v>
      </c>
      <c r="E8" s="53"/>
      <c r="F8" s="54"/>
    </row>
    <row r="9" spans="1:6" s="21" customFormat="1" ht="51.75" customHeight="1" x14ac:dyDescent="0.25">
      <c r="A9" s="56"/>
      <c r="B9" s="56"/>
      <c r="C9" s="58"/>
      <c r="D9" s="20" t="s">
        <v>98</v>
      </c>
      <c r="E9" s="20" t="s">
        <v>99</v>
      </c>
      <c r="F9" s="20" t="s">
        <v>100</v>
      </c>
    </row>
    <row r="10" spans="1:6" s="9" customFormat="1" ht="17.399999999999999" x14ac:dyDescent="0.3">
      <c r="A10" s="7" t="s">
        <v>31</v>
      </c>
      <c r="B10" s="1" t="s">
        <v>32</v>
      </c>
      <c r="C10" s="8">
        <v>0</v>
      </c>
      <c r="D10" s="8">
        <v>0</v>
      </c>
      <c r="E10" s="8">
        <v>0</v>
      </c>
      <c r="F10" s="8">
        <v>0</v>
      </c>
    </row>
    <row r="11" spans="1:6" x14ac:dyDescent="0.35">
      <c r="A11" s="5"/>
      <c r="B11" s="2" t="s">
        <v>33</v>
      </c>
      <c r="C11" s="3">
        <v>0</v>
      </c>
      <c r="D11" s="3">
        <v>0</v>
      </c>
      <c r="E11" s="3">
        <v>0</v>
      </c>
      <c r="F11" s="3">
        <v>0</v>
      </c>
    </row>
    <row r="12" spans="1:6" x14ac:dyDescent="0.35">
      <c r="A12" s="5"/>
      <c r="B12" s="2" t="s">
        <v>34</v>
      </c>
      <c r="C12" s="3">
        <v>0</v>
      </c>
      <c r="D12" s="3">
        <v>0</v>
      </c>
      <c r="E12" s="3">
        <v>0</v>
      </c>
      <c r="F12" s="3">
        <v>0</v>
      </c>
    </row>
    <row r="13" spans="1:6" x14ac:dyDescent="0.35">
      <c r="A13" s="5"/>
      <c r="B13" s="2" t="s">
        <v>35</v>
      </c>
      <c r="C13" s="3">
        <v>0</v>
      </c>
      <c r="D13" s="3">
        <v>0</v>
      </c>
      <c r="E13" s="3">
        <v>0</v>
      </c>
      <c r="F13" s="3">
        <v>0</v>
      </c>
    </row>
    <row r="14" spans="1:6" s="17" customFormat="1" ht="33.6" x14ac:dyDescent="0.3">
      <c r="A14" s="14" t="s">
        <v>36</v>
      </c>
      <c r="B14" s="15" t="s">
        <v>37</v>
      </c>
      <c r="C14" s="22">
        <f>+C16+C17</f>
        <v>187</v>
      </c>
      <c r="D14" s="46">
        <v>0</v>
      </c>
      <c r="E14" s="16">
        <v>0</v>
      </c>
      <c r="F14" s="16">
        <v>187</v>
      </c>
    </row>
    <row r="15" spans="1:6" s="17" customFormat="1" ht="33.6" x14ac:dyDescent="0.3">
      <c r="A15" s="14" t="s">
        <v>38</v>
      </c>
      <c r="B15" s="15" t="s">
        <v>104</v>
      </c>
      <c r="C15" s="22">
        <v>187</v>
      </c>
      <c r="D15" s="16">
        <v>0</v>
      </c>
      <c r="E15" s="16">
        <v>0</v>
      </c>
      <c r="F15" s="16">
        <v>187</v>
      </c>
    </row>
    <row r="16" spans="1:6" s="9" customFormat="1" ht="32.25" customHeight="1" x14ac:dyDescent="0.3">
      <c r="A16" s="6">
        <v>1</v>
      </c>
      <c r="B16" s="1" t="s">
        <v>105</v>
      </c>
      <c r="C16" s="8">
        <v>0</v>
      </c>
      <c r="D16" s="8">
        <v>0</v>
      </c>
      <c r="E16" s="8">
        <v>0</v>
      </c>
      <c r="F16" s="8">
        <v>0</v>
      </c>
    </row>
    <row r="17" spans="1:6" s="11" customFormat="1" ht="32.25" customHeight="1" x14ac:dyDescent="0.3">
      <c r="A17" s="10">
        <v>2</v>
      </c>
      <c r="B17" s="1" t="s">
        <v>106</v>
      </c>
      <c r="C17" s="23">
        <f>+C18</f>
        <v>187</v>
      </c>
      <c r="D17" s="23">
        <f>+D18</f>
        <v>0</v>
      </c>
      <c r="E17" s="23">
        <f t="shared" ref="E17:F17" si="0">+E18</f>
        <v>0</v>
      </c>
      <c r="F17" s="23">
        <f t="shared" si="0"/>
        <v>187</v>
      </c>
    </row>
    <row r="18" spans="1:6" ht="31.2" x14ac:dyDescent="0.35">
      <c r="A18" s="4"/>
      <c r="B18" s="2" t="s">
        <v>107</v>
      </c>
      <c r="C18" s="24">
        <v>187</v>
      </c>
      <c r="D18" s="23">
        <v>0</v>
      </c>
      <c r="E18" s="23">
        <v>0</v>
      </c>
      <c r="F18" s="23">
        <v>187</v>
      </c>
    </row>
    <row r="19" spans="1:6" x14ac:dyDescent="0.35">
      <c r="A19" s="48" t="s">
        <v>101</v>
      </c>
      <c r="B19" s="48"/>
      <c r="C19" s="48"/>
      <c r="D19" s="48"/>
    </row>
  </sheetData>
  <mergeCells count="12">
    <mergeCell ref="C7:D7"/>
    <mergeCell ref="A19:D19"/>
    <mergeCell ref="D8:F8"/>
    <mergeCell ref="A8:A9"/>
    <mergeCell ref="B8:B9"/>
    <mergeCell ref="C8:C9"/>
    <mergeCell ref="A5:F5"/>
    <mergeCell ref="A1:B1"/>
    <mergeCell ref="C1:D1"/>
    <mergeCell ref="A2:B2"/>
    <mergeCell ref="A3:B3"/>
    <mergeCell ref="A4:F4"/>
  </mergeCells>
  <conditionalFormatting sqref="B8">
    <cfRule type="containsText" dxfId="12" priority="7" operator="containsText" text="chi phí đấu thầu">
      <formula>NOT(ISERROR(SEARCH("chi phí đấu thầu",B8)))</formula>
    </cfRule>
  </conditionalFormatting>
  <conditionalFormatting sqref="A8">
    <cfRule type="containsText" dxfId="11" priority="6" operator="containsText" text="chi phí đấu thầu">
      <formula>NOT(ISERROR(SEARCH("chi phí đấu thầu",A8)))</formula>
    </cfRule>
  </conditionalFormatting>
  <conditionalFormatting sqref="B10:B14">
    <cfRule type="containsText" dxfId="10" priority="5" operator="containsText" text="chi phí đấu thầu">
      <formula>NOT(ISERROR(SEARCH("chi phí đấu thầu",B10)))</formula>
    </cfRule>
  </conditionalFormatting>
  <conditionalFormatting sqref="B18 B15:B16">
    <cfRule type="containsText" dxfId="9" priority="2" operator="containsText" text="chi phí đấu thầu">
      <formula>NOT(ISERROR(SEARCH("chi phí đấu thầu",B15)))</formula>
    </cfRule>
  </conditionalFormatting>
  <conditionalFormatting sqref="B17">
    <cfRule type="containsText" dxfId="8" priority="1" operator="containsText" text="chi phí đấu thầu">
      <formula>NOT(ISERROR(SEARCH("chi phí đấu thầu",B17)))</formula>
    </cfRule>
  </conditionalFormatting>
  <pageMargins left="0.7" right="0.7" top="0.75" bottom="0.75" header="0.3" footer="0.3"/>
  <pageSetup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7"/>
  <sheetViews>
    <sheetView topLeftCell="A36" zoomScale="78" zoomScaleNormal="78" workbookViewId="0">
      <selection activeCell="F46" sqref="F46"/>
    </sheetView>
  </sheetViews>
  <sheetFormatPr defaultRowHeight="18" x14ac:dyDescent="0.35"/>
  <cols>
    <col min="1" max="1" width="4.36328125" customWidth="1"/>
    <col min="2" max="2" width="44.08984375" customWidth="1"/>
    <col min="3" max="3" width="10.08984375" customWidth="1"/>
    <col min="4" max="4" width="12.81640625" customWidth="1"/>
    <col min="5" max="5" width="12.08984375" customWidth="1"/>
  </cols>
  <sheetData>
    <row r="1" spans="1:5" s="9" customFormat="1" ht="17.399999999999999" x14ac:dyDescent="0.3">
      <c r="A1" s="47" t="s">
        <v>45</v>
      </c>
      <c r="B1" s="47"/>
      <c r="C1" s="47"/>
      <c r="D1" s="47"/>
      <c r="E1" s="47"/>
    </row>
    <row r="2" spans="1:5" s="28" customFormat="1" x14ac:dyDescent="0.35">
      <c r="A2" s="48" t="s">
        <v>52</v>
      </c>
      <c r="B2" s="48"/>
      <c r="C2" s="48"/>
      <c r="D2" s="48"/>
      <c r="E2" s="48"/>
    </row>
    <row r="4" spans="1:5" x14ac:dyDescent="0.35">
      <c r="C4" s="50" t="s">
        <v>46</v>
      </c>
      <c r="D4" s="50"/>
      <c r="E4" s="50"/>
    </row>
    <row r="5" spans="1:5" s="21" customFormat="1" ht="51.75" customHeight="1" x14ac:dyDescent="0.25">
      <c r="A5" s="18" t="s">
        <v>27</v>
      </c>
      <c r="B5" s="18" t="s">
        <v>28</v>
      </c>
      <c r="C5" s="19" t="s">
        <v>29</v>
      </c>
      <c r="D5" s="19" t="s">
        <v>44</v>
      </c>
      <c r="E5" s="19" t="s">
        <v>30</v>
      </c>
    </row>
    <row r="6" spans="1:5" s="32" customFormat="1" ht="50.25" customHeight="1" x14ac:dyDescent="0.35">
      <c r="A6" s="7" t="s">
        <v>31</v>
      </c>
      <c r="B6" s="1" t="s">
        <v>32</v>
      </c>
      <c r="C6" s="8"/>
      <c r="D6" s="8"/>
      <c r="E6" s="8"/>
    </row>
    <row r="7" spans="1:5" ht="49.5" customHeight="1" x14ac:dyDescent="0.35">
      <c r="A7" s="5"/>
      <c r="B7" s="2" t="s">
        <v>33</v>
      </c>
      <c r="C7" s="3">
        <v>350</v>
      </c>
      <c r="D7" s="3"/>
      <c r="E7" s="3">
        <v>350</v>
      </c>
    </row>
    <row r="8" spans="1:5" ht="22.5" customHeight="1" x14ac:dyDescent="0.35">
      <c r="A8" s="5"/>
      <c r="B8" s="2" t="s">
        <v>34</v>
      </c>
      <c r="C8" s="3">
        <v>0</v>
      </c>
      <c r="D8" s="3"/>
      <c r="E8" s="3">
        <v>0</v>
      </c>
    </row>
    <row r="9" spans="1:5" ht="43.5" customHeight="1" x14ac:dyDescent="0.35">
      <c r="A9" s="5"/>
      <c r="B9" s="2" t="s">
        <v>35</v>
      </c>
      <c r="C9" s="3">
        <v>350</v>
      </c>
      <c r="D9" s="3"/>
      <c r="E9" s="3">
        <v>350</v>
      </c>
    </row>
    <row r="10" spans="1:5" ht="43.5" customHeight="1" x14ac:dyDescent="0.35">
      <c r="A10" s="14" t="s">
        <v>36</v>
      </c>
      <c r="B10" s="15" t="s">
        <v>37</v>
      </c>
      <c r="C10" s="22">
        <f>+C11+C12</f>
        <v>40211</v>
      </c>
      <c r="D10" s="22">
        <f t="shared" ref="D10:E10" si="0">+D11+D12</f>
        <v>507</v>
      </c>
      <c r="E10" s="22">
        <f t="shared" si="0"/>
        <v>39704</v>
      </c>
    </row>
    <row r="11" spans="1:5" ht="43.5" customHeight="1" x14ac:dyDescent="0.35">
      <c r="A11" s="14" t="s">
        <v>38</v>
      </c>
      <c r="B11" s="15" t="s">
        <v>57</v>
      </c>
      <c r="C11" s="22">
        <v>16094</v>
      </c>
      <c r="D11" s="22">
        <v>246</v>
      </c>
      <c r="E11" s="22">
        <f>+C11-D11</f>
        <v>15848</v>
      </c>
    </row>
    <row r="12" spans="1:5" ht="43.5" customHeight="1" x14ac:dyDescent="0.35">
      <c r="A12" s="14" t="s">
        <v>40</v>
      </c>
      <c r="B12" s="15" t="s">
        <v>58</v>
      </c>
      <c r="C12" s="22">
        <f>+C13+C19+C28+C30+C35</f>
        <v>24117</v>
      </c>
      <c r="D12" s="22">
        <f t="shared" ref="D12:E12" si="1">+D13+D19+D28+D30+D35</f>
        <v>261</v>
      </c>
      <c r="E12" s="22">
        <f t="shared" si="1"/>
        <v>23856</v>
      </c>
    </row>
    <row r="13" spans="1:5" s="21" customFormat="1" ht="51.75" customHeight="1" x14ac:dyDescent="0.25">
      <c r="A13" s="18" t="s">
        <v>54</v>
      </c>
      <c r="B13" s="39" t="s">
        <v>51</v>
      </c>
      <c r="C13" s="38">
        <f>+SUM(C14:C18)</f>
        <v>15344</v>
      </c>
      <c r="D13" s="38">
        <f t="shared" ref="D13:E13" si="2">+SUM(D14:D18)</f>
        <v>55</v>
      </c>
      <c r="E13" s="38">
        <f t="shared" si="2"/>
        <v>15289</v>
      </c>
    </row>
    <row r="14" spans="1:5" s="9" customFormat="1" x14ac:dyDescent="0.3">
      <c r="A14" s="4" t="s">
        <v>59</v>
      </c>
      <c r="B14" s="2" t="s">
        <v>24</v>
      </c>
      <c r="C14" s="24">
        <v>10</v>
      </c>
      <c r="D14" s="25"/>
      <c r="E14" s="26">
        <f>+C14-D14</f>
        <v>10</v>
      </c>
    </row>
    <row r="15" spans="1:5" x14ac:dyDescent="0.35">
      <c r="A15" s="4" t="s">
        <v>63</v>
      </c>
      <c r="B15" s="2" t="s">
        <v>19</v>
      </c>
      <c r="C15" s="24">
        <v>2000</v>
      </c>
      <c r="D15" s="25"/>
      <c r="E15" s="26">
        <f>+C15-D15</f>
        <v>2000</v>
      </c>
    </row>
    <row r="16" spans="1:5" ht="31.2" x14ac:dyDescent="0.35">
      <c r="A16" s="4" t="s">
        <v>66</v>
      </c>
      <c r="B16" s="2" t="s">
        <v>20</v>
      </c>
      <c r="C16" s="24">
        <v>12684</v>
      </c>
      <c r="D16" s="25"/>
      <c r="E16" s="26">
        <f>+C16-D16</f>
        <v>12684</v>
      </c>
    </row>
    <row r="17" spans="1:5" ht="46.8" x14ac:dyDescent="0.35">
      <c r="A17" s="4" t="s">
        <v>65</v>
      </c>
      <c r="B17" s="12" t="s">
        <v>26</v>
      </c>
      <c r="C17" s="27">
        <v>550</v>
      </c>
      <c r="D17" s="27">
        <f>+C17*10%</f>
        <v>55</v>
      </c>
      <c r="E17" s="27">
        <f>+C17-D17</f>
        <v>495</v>
      </c>
    </row>
    <row r="18" spans="1:5" x14ac:dyDescent="0.35">
      <c r="A18" s="4" t="s">
        <v>64</v>
      </c>
      <c r="B18" s="2" t="s">
        <v>55</v>
      </c>
      <c r="C18" s="27">
        <v>100</v>
      </c>
      <c r="D18" s="27"/>
      <c r="E18" s="27">
        <f>+C18-D18</f>
        <v>100</v>
      </c>
    </row>
    <row r="19" spans="1:5" s="9" customFormat="1" ht="17.399999999999999" x14ac:dyDescent="0.3">
      <c r="A19" s="40">
        <v>2</v>
      </c>
      <c r="B19" s="1" t="s">
        <v>50</v>
      </c>
      <c r="C19" s="41">
        <f>+SUM(C20:C27)</f>
        <v>1020</v>
      </c>
      <c r="D19" s="41">
        <f t="shared" ref="D19:E19" si="3">+SUM(D20:D27)</f>
        <v>0</v>
      </c>
      <c r="E19" s="41">
        <f t="shared" si="3"/>
        <v>1020</v>
      </c>
    </row>
    <row r="20" spans="1:5" s="17" customFormat="1" ht="31.2" x14ac:dyDescent="0.3">
      <c r="A20" s="4" t="s">
        <v>67</v>
      </c>
      <c r="B20" s="2" t="s">
        <v>3</v>
      </c>
      <c r="C20" s="24">
        <v>80</v>
      </c>
      <c r="D20" s="25"/>
      <c r="E20" s="26">
        <f t="shared" ref="E20:E27" si="4">+C20-D20</f>
        <v>80</v>
      </c>
    </row>
    <row r="21" spans="1:5" s="9" customFormat="1" ht="32.25" customHeight="1" x14ac:dyDescent="0.3">
      <c r="A21" s="4" t="s">
        <v>60</v>
      </c>
      <c r="B21" s="2" t="s">
        <v>8</v>
      </c>
      <c r="C21" s="24">
        <v>100</v>
      </c>
      <c r="D21" s="25"/>
      <c r="E21" s="26">
        <f t="shared" si="4"/>
        <v>100</v>
      </c>
    </row>
    <row r="22" spans="1:5" s="11" customFormat="1" ht="32.25" customHeight="1" x14ac:dyDescent="0.3">
      <c r="A22" s="4" t="s">
        <v>68</v>
      </c>
      <c r="B22" s="2" t="s">
        <v>9</v>
      </c>
      <c r="C22" s="24">
        <v>45</v>
      </c>
      <c r="D22" s="25"/>
      <c r="E22" s="26">
        <f t="shared" si="4"/>
        <v>45</v>
      </c>
    </row>
    <row r="23" spans="1:5" s="32" customFormat="1" ht="32.25" customHeight="1" x14ac:dyDescent="0.35">
      <c r="A23" s="4" t="s">
        <v>69</v>
      </c>
      <c r="B23" s="2" t="s">
        <v>10</v>
      </c>
      <c r="C23" s="24">
        <v>100</v>
      </c>
      <c r="D23" s="25"/>
      <c r="E23" s="26">
        <f t="shared" si="4"/>
        <v>100</v>
      </c>
    </row>
    <row r="24" spans="1:5" ht="39" customHeight="1" x14ac:dyDescent="0.35">
      <c r="A24" s="4" t="s">
        <v>70</v>
      </c>
      <c r="B24" s="2" t="s">
        <v>11</v>
      </c>
      <c r="C24" s="24">
        <v>45</v>
      </c>
      <c r="D24" s="25"/>
      <c r="E24" s="26">
        <f t="shared" si="4"/>
        <v>45</v>
      </c>
    </row>
    <row r="25" spans="1:5" ht="39" customHeight="1" x14ac:dyDescent="0.35">
      <c r="A25" s="4" t="s">
        <v>71</v>
      </c>
      <c r="B25" s="2" t="s">
        <v>21</v>
      </c>
      <c r="C25" s="24">
        <v>50</v>
      </c>
      <c r="D25" s="25"/>
      <c r="E25" s="26">
        <f t="shared" si="4"/>
        <v>50</v>
      </c>
    </row>
    <row r="26" spans="1:5" ht="39" customHeight="1" x14ac:dyDescent="0.35">
      <c r="A26" s="4" t="s">
        <v>72</v>
      </c>
      <c r="B26" s="2" t="s">
        <v>22</v>
      </c>
      <c r="C26" s="24">
        <v>150</v>
      </c>
      <c r="D26" s="25"/>
      <c r="E26" s="26">
        <f t="shared" si="4"/>
        <v>150</v>
      </c>
    </row>
    <row r="27" spans="1:5" ht="56.25" customHeight="1" x14ac:dyDescent="0.35">
      <c r="A27" s="4" t="s">
        <v>73</v>
      </c>
      <c r="B27" s="2" t="s">
        <v>23</v>
      </c>
      <c r="C27" s="24">
        <v>450</v>
      </c>
      <c r="D27" s="25"/>
      <c r="E27" s="26">
        <f t="shared" si="4"/>
        <v>450</v>
      </c>
    </row>
    <row r="28" spans="1:5" s="9" customFormat="1" ht="56.25" customHeight="1" x14ac:dyDescent="0.3">
      <c r="A28" s="6">
        <v>3</v>
      </c>
      <c r="B28" s="1" t="s">
        <v>49</v>
      </c>
      <c r="C28" s="42">
        <f>+C29</f>
        <v>175</v>
      </c>
      <c r="D28" s="42">
        <f t="shared" ref="D28:E28" si="5">+D29</f>
        <v>0</v>
      </c>
      <c r="E28" s="42">
        <f t="shared" si="5"/>
        <v>175</v>
      </c>
    </row>
    <row r="29" spans="1:5" ht="31.2" x14ac:dyDescent="0.35">
      <c r="A29" s="4" t="s">
        <v>74</v>
      </c>
      <c r="B29" s="2" t="s">
        <v>7</v>
      </c>
      <c r="C29" s="24">
        <v>175</v>
      </c>
      <c r="D29" s="25"/>
      <c r="E29" s="26">
        <f>+C29-D29</f>
        <v>175</v>
      </c>
    </row>
    <row r="30" spans="1:5" s="9" customFormat="1" ht="17.399999999999999" x14ac:dyDescent="0.3">
      <c r="A30" s="6">
        <v>4</v>
      </c>
      <c r="B30" s="1" t="s">
        <v>56</v>
      </c>
      <c r="C30" s="42">
        <f>+SUM(C31:C34)</f>
        <v>1250</v>
      </c>
      <c r="D30" s="42">
        <f t="shared" ref="D30:E30" si="6">+SUM(D31:D34)</f>
        <v>0</v>
      </c>
      <c r="E30" s="42">
        <f t="shared" si="6"/>
        <v>1250</v>
      </c>
    </row>
    <row r="31" spans="1:5" s="17" customFormat="1" ht="31.2" x14ac:dyDescent="0.3">
      <c r="A31" s="4" t="s">
        <v>75</v>
      </c>
      <c r="B31" s="2" t="s">
        <v>3</v>
      </c>
      <c r="C31" s="24">
        <v>100</v>
      </c>
      <c r="D31" s="25"/>
      <c r="E31" s="26">
        <f>+C31-D31</f>
        <v>100</v>
      </c>
    </row>
    <row r="32" spans="1:5" ht="31.2" x14ac:dyDescent="0.35">
      <c r="A32" s="4" t="s">
        <v>76</v>
      </c>
      <c r="B32" s="2" t="s">
        <v>2</v>
      </c>
      <c r="C32" s="24">
        <v>200</v>
      </c>
      <c r="D32" s="25"/>
      <c r="E32" s="26">
        <f>+C32-D32</f>
        <v>200</v>
      </c>
    </row>
    <row r="33" spans="1:5" x14ac:dyDescent="0.35">
      <c r="A33" s="4" t="s">
        <v>77</v>
      </c>
      <c r="B33" s="2" t="s">
        <v>4</v>
      </c>
      <c r="C33" s="24">
        <v>50</v>
      </c>
      <c r="D33" s="25"/>
      <c r="E33" s="26">
        <f>+C33-D33</f>
        <v>50</v>
      </c>
    </row>
    <row r="34" spans="1:5" ht="31.2" x14ac:dyDescent="0.35">
      <c r="A34" s="4" t="s">
        <v>62</v>
      </c>
      <c r="B34" s="2" t="s">
        <v>25</v>
      </c>
      <c r="C34" s="24">
        <v>900</v>
      </c>
      <c r="D34" s="25"/>
      <c r="E34" s="26">
        <f>+C34-D34</f>
        <v>900</v>
      </c>
    </row>
    <row r="35" spans="1:5" s="9" customFormat="1" ht="17.399999999999999" x14ac:dyDescent="0.3">
      <c r="A35" s="6">
        <v>5</v>
      </c>
      <c r="B35" s="1" t="s">
        <v>48</v>
      </c>
      <c r="C35" s="42">
        <f>+SUM(C36:C46)</f>
        <v>6328</v>
      </c>
      <c r="D35" s="42">
        <f t="shared" ref="D35:E35" si="7">+SUM(D36:D46)</f>
        <v>206</v>
      </c>
      <c r="E35" s="42">
        <f t="shared" si="7"/>
        <v>6122</v>
      </c>
    </row>
    <row r="36" spans="1:5" x14ac:dyDescent="0.35">
      <c r="A36" s="4" t="s">
        <v>78</v>
      </c>
      <c r="B36" s="2" t="s">
        <v>0</v>
      </c>
      <c r="C36" s="24">
        <v>707</v>
      </c>
      <c r="D36" s="25"/>
      <c r="E36" s="26">
        <f t="shared" ref="E36:E46" si="8">+C36-D36</f>
        <v>707</v>
      </c>
    </row>
    <row r="37" spans="1:5" x14ac:dyDescent="0.35">
      <c r="A37" s="4" t="s">
        <v>79</v>
      </c>
      <c r="B37" s="2" t="s">
        <v>1</v>
      </c>
      <c r="C37" s="24">
        <v>630</v>
      </c>
      <c r="D37" s="25"/>
      <c r="E37" s="26">
        <f t="shared" si="8"/>
        <v>630</v>
      </c>
    </row>
    <row r="38" spans="1:5" x14ac:dyDescent="0.35">
      <c r="A38" s="4" t="s">
        <v>80</v>
      </c>
      <c r="B38" s="2" t="s">
        <v>5</v>
      </c>
      <c r="C38" s="24">
        <v>150</v>
      </c>
      <c r="D38" s="25">
        <v>6</v>
      </c>
      <c r="E38" s="26">
        <f t="shared" si="8"/>
        <v>144</v>
      </c>
    </row>
    <row r="39" spans="1:5" x14ac:dyDescent="0.35">
      <c r="A39" s="4" t="s">
        <v>81</v>
      </c>
      <c r="B39" s="2" t="s">
        <v>6</v>
      </c>
      <c r="C39" s="24">
        <v>70</v>
      </c>
      <c r="D39" s="25"/>
      <c r="E39" s="26">
        <f t="shared" si="8"/>
        <v>70</v>
      </c>
    </row>
    <row r="40" spans="1:5" x14ac:dyDescent="0.35">
      <c r="A40" s="4" t="s">
        <v>61</v>
      </c>
      <c r="B40" s="2" t="s">
        <v>12</v>
      </c>
      <c r="C40" s="24">
        <v>950</v>
      </c>
      <c r="D40" s="25"/>
      <c r="E40" s="26">
        <f t="shared" si="8"/>
        <v>950</v>
      </c>
    </row>
    <row r="41" spans="1:5" ht="31.2" x14ac:dyDescent="0.35">
      <c r="A41" s="4" t="s">
        <v>82</v>
      </c>
      <c r="B41" s="2" t="s">
        <v>13</v>
      </c>
      <c r="C41" s="24">
        <v>550</v>
      </c>
      <c r="D41" s="25">
        <v>50</v>
      </c>
      <c r="E41" s="26">
        <f t="shared" si="8"/>
        <v>500</v>
      </c>
    </row>
    <row r="42" spans="1:5" ht="36.75" customHeight="1" x14ac:dyDescent="0.35">
      <c r="A42" s="4" t="s">
        <v>83</v>
      </c>
      <c r="B42" s="2" t="s">
        <v>14</v>
      </c>
      <c r="C42" s="24">
        <v>1500</v>
      </c>
      <c r="D42" s="25">
        <f>+C42*10%</f>
        <v>150</v>
      </c>
      <c r="E42" s="26">
        <f t="shared" si="8"/>
        <v>1350</v>
      </c>
    </row>
    <row r="43" spans="1:5" x14ac:dyDescent="0.35">
      <c r="A43" s="4" t="s">
        <v>84</v>
      </c>
      <c r="B43" s="2" t="s">
        <v>15</v>
      </c>
      <c r="C43" s="24">
        <v>140</v>
      </c>
      <c r="D43" s="25"/>
      <c r="E43" s="26">
        <f t="shared" si="8"/>
        <v>140</v>
      </c>
    </row>
    <row r="44" spans="1:5" x14ac:dyDescent="0.35">
      <c r="A44" s="4" t="s">
        <v>85</v>
      </c>
      <c r="B44" s="2" t="s">
        <v>16</v>
      </c>
      <c r="C44" s="24">
        <v>50</v>
      </c>
      <c r="D44" s="25"/>
      <c r="E44" s="26">
        <f t="shared" si="8"/>
        <v>50</v>
      </c>
    </row>
    <row r="45" spans="1:5" x14ac:dyDescent="0.35">
      <c r="A45" s="4" t="s">
        <v>86</v>
      </c>
      <c r="B45" s="2" t="s">
        <v>17</v>
      </c>
      <c r="C45" s="24">
        <v>75</v>
      </c>
      <c r="D45" s="25"/>
      <c r="E45" s="26">
        <f t="shared" si="8"/>
        <v>75</v>
      </c>
    </row>
    <row r="46" spans="1:5" ht="31.2" x14ac:dyDescent="0.35">
      <c r="A46" s="4" t="s">
        <v>87</v>
      </c>
      <c r="B46" s="2" t="s">
        <v>18</v>
      </c>
      <c r="C46" s="24">
        <v>1506</v>
      </c>
      <c r="D46" s="25"/>
      <c r="E46" s="26">
        <f t="shared" si="8"/>
        <v>1506</v>
      </c>
    </row>
    <row r="52" spans="1:5" ht="43.5" customHeight="1" x14ac:dyDescent="0.35">
      <c r="A52" s="6" t="s">
        <v>38</v>
      </c>
      <c r="B52" s="1" t="s">
        <v>39</v>
      </c>
      <c r="C52" s="23">
        <v>16094</v>
      </c>
      <c r="D52" s="23">
        <v>246</v>
      </c>
      <c r="E52" s="23">
        <f>+C52-D52</f>
        <v>15848</v>
      </c>
    </row>
    <row r="53" spans="1:5" ht="43.5" customHeight="1" x14ac:dyDescent="0.35">
      <c r="A53" s="10" t="s">
        <v>40</v>
      </c>
      <c r="B53" s="1" t="s">
        <v>42</v>
      </c>
      <c r="C53" s="23">
        <f>+C54+C74+C82</f>
        <v>0</v>
      </c>
      <c r="D53" s="23">
        <f>+D54+D74+D82</f>
        <v>0</v>
      </c>
      <c r="E53" s="23">
        <f>+E54+E74+E82</f>
        <v>0</v>
      </c>
    </row>
    <row r="54" spans="1:5" ht="43.5" customHeight="1" x14ac:dyDescent="0.35">
      <c r="A54" s="29">
        <v>1</v>
      </c>
      <c r="B54" s="30" t="s">
        <v>41</v>
      </c>
      <c r="C54" s="31">
        <f>+SUM(C55:C73)</f>
        <v>0</v>
      </c>
      <c r="D54" s="31">
        <f>+SUM(D55:D73)</f>
        <v>0</v>
      </c>
      <c r="E54" s="31">
        <f>+SUM(E55:E73)</f>
        <v>0</v>
      </c>
    </row>
    <row r="55" spans="1:5" s="37" customFormat="1" ht="47.25" customHeight="1" x14ac:dyDescent="0.35">
      <c r="A55" s="29">
        <v>2</v>
      </c>
      <c r="B55" s="33" t="s">
        <v>53</v>
      </c>
      <c r="C55" s="34">
        <f>+SUM(C56:C62)</f>
        <v>0</v>
      </c>
      <c r="D55" s="34">
        <f>+SUM(D56:D62)</f>
        <v>0</v>
      </c>
      <c r="E55" s="34">
        <f>+SUM(E56:E62)</f>
        <v>0</v>
      </c>
    </row>
    <row r="56" spans="1:5" s="13" customFormat="1" ht="47.25" customHeight="1" x14ac:dyDescent="0.35">
      <c r="A56" s="35">
        <v>3</v>
      </c>
      <c r="B56" s="30" t="s">
        <v>43</v>
      </c>
      <c r="C56" s="36">
        <f>+C57</f>
        <v>0</v>
      </c>
      <c r="D56" s="36">
        <f>+D57</f>
        <v>0</v>
      </c>
      <c r="E56" s="36">
        <f>+E57</f>
        <v>0</v>
      </c>
    </row>
    <row r="57" spans="1:5" x14ac:dyDescent="0.35">
      <c r="A57" s="48" t="s">
        <v>47</v>
      </c>
      <c r="B57" s="48"/>
      <c r="C57" s="48"/>
      <c r="D57" s="48"/>
      <c r="E57" s="48"/>
    </row>
  </sheetData>
  <mergeCells count="4">
    <mergeCell ref="A1:E1"/>
    <mergeCell ref="A2:E2"/>
    <mergeCell ref="C4:E4"/>
    <mergeCell ref="A57:E57"/>
  </mergeCells>
  <conditionalFormatting sqref="B5 B24 B26:B30 B38:B46 B32:B36 B52:B56 B8:B13">
    <cfRule type="containsText" dxfId="7" priority="9" operator="containsText" text="chi phí đấu thầu">
      <formula>NOT(ISERROR(SEARCH("chi phí đấu thầu",B5)))</formula>
    </cfRule>
  </conditionalFormatting>
  <conditionalFormatting sqref="B6">
    <cfRule type="containsText" dxfId="6" priority="8" operator="containsText" text="chi phí đấu thầu">
      <formula>NOT(ISERROR(SEARCH("chi phí đấu thầu",B6)))</formula>
    </cfRule>
  </conditionalFormatting>
  <conditionalFormatting sqref="A5 A13">
    <cfRule type="containsText" dxfId="5" priority="7" operator="containsText" text="chi phí đấu thầu">
      <formula>NOT(ISERROR(SEARCH("chi phí đấu thầu",A5)))</formula>
    </cfRule>
  </conditionalFormatting>
  <conditionalFormatting sqref="B23 B14:B21">
    <cfRule type="containsText" dxfId="4" priority="6" operator="containsText" text="chi phí đấu thầu">
      <formula>NOT(ISERROR(SEARCH("chi phí đấu thầu",B14)))</formula>
    </cfRule>
  </conditionalFormatting>
  <conditionalFormatting sqref="B7">
    <cfRule type="containsText" dxfId="3" priority="5" operator="containsText" text="chi phí đấu thầu">
      <formula>NOT(ISERROR(SEARCH("chi phí đấu thầu",B7)))</formula>
    </cfRule>
  </conditionalFormatting>
  <conditionalFormatting sqref="B37">
    <cfRule type="containsText" dxfId="2" priority="4" operator="containsText" text="chi phí đấu thầu">
      <formula>NOT(ISERROR(SEARCH("chi phí đấu thầu",B37)))</formula>
    </cfRule>
  </conditionalFormatting>
  <conditionalFormatting sqref="B22">
    <cfRule type="containsText" dxfId="1" priority="3" operator="containsText" text="chi phí đấu thầu">
      <formula>NOT(ISERROR(SEARCH("chi phí đấu thầu",B22)))</formula>
    </cfRule>
  </conditionalFormatting>
  <conditionalFormatting sqref="B31">
    <cfRule type="containsText" dxfId="0" priority="1" operator="containsText" text="chi phí đấu thầu">
      <formula>NOT(ISERROR(SEARCH("chi phí đấu thầu",B31)))</formula>
    </cfRule>
  </conditionalFormatting>
  <pageMargins left="0.7" right="0.7"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TTKC giao  du toan</vt:lpstr>
      <vt:lpstr>TTKC phân bổ</vt:lpstr>
      <vt:lpstr>VPS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TNG</dc:creator>
  <cp:lastModifiedBy>Administrator</cp:lastModifiedBy>
  <cp:lastPrinted>2026-06-10T08:58:23Z</cp:lastPrinted>
  <dcterms:created xsi:type="dcterms:W3CDTF">2025-12-04T08:40:13Z</dcterms:created>
  <dcterms:modified xsi:type="dcterms:W3CDTF">2026-09-21T07:17:04Z</dcterms:modified>
</cp:coreProperties>
</file>